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460" windowHeight="13410"/>
  </bookViews>
  <sheets>
    <sheet name="通过" sheetId="3" r:id="rId1"/>
  </sheets>
  <definedNames>
    <definedName name="_xlnm.Print_Titles" localSheetId="0">通过!$3:$4</definedName>
  </definedNames>
  <calcPr calcId="144525"/>
</workbook>
</file>

<file path=xl/sharedStrings.xml><?xml version="1.0" encoding="utf-8"?>
<sst xmlns="http://schemas.openxmlformats.org/spreadsheetml/2006/main" count="112" uniqueCount="59">
  <si>
    <r>
      <rPr>
        <sz val="21"/>
        <color rgb="FF000000"/>
        <rFont val="Times New Roman"/>
        <charset val="134"/>
      </rPr>
      <t>2022</t>
    </r>
    <r>
      <rPr>
        <sz val="21"/>
        <color rgb="FF000000"/>
        <rFont val="华康简标题宋"/>
        <charset val="134"/>
      </rPr>
      <t>年第二批东莞市促进开放型经济高质量发展专项资金（开拓境内市场专项）审核表</t>
    </r>
  </si>
  <si>
    <t>单位：元</t>
  </si>
  <si>
    <t>序号</t>
  </si>
  <si>
    <t>项目
编号</t>
  </si>
  <si>
    <t>企业名称</t>
  </si>
  <si>
    <t>项目名称</t>
  </si>
  <si>
    <t>所属
专项</t>
  </si>
  <si>
    <t>费用
类别</t>
  </si>
  <si>
    <t>企业申请金额</t>
  </si>
  <si>
    <t>审核情况</t>
  </si>
  <si>
    <t>拨付比例</t>
  </si>
  <si>
    <t>拨付金额</t>
  </si>
  <si>
    <t>备注</t>
  </si>
  <si>
    <t>展位数</t>
  </si>
  <si>
    <r>
      <rPr>
        <sz val="12"/>
        <rFont val="黑体"/>
        <charset val="134"/>
      </rPr>
      <t>展位
面积
(m</t>
    </r>
    <r>
      <rPr>
        <sz val="12"/>
        <rFont val="Times New Roman"/>
        <charset val="134"/>
      </rPr>
      <t>²</t>
    </r>
    <r>
      <rPr>
        <sz val="12"/>
        <rFont val="黑体"/>
        <charset val="134"/>
      </rPr>
      <t>)</t>
    </r>
  </si>
  <si>
    <t>组展奖励</t>
  </si>
  <si>
    <t>展位费</t>
  </si>
  <si>
    <t>特装费</t>
  </si>
  <si>
    <t>经审核纳入资助范围金额</t>
  </si>
  <si>
    <t>资助 
比例</t>
  </si>
  <si>
    <t>最高
资助额</t>
  </si>
  <si>
    <t>资助金额</t>
  </si>
  <si>
    <t>D2021-02815</t>
  </si>
  <si>
    <t>东莞市艺朗文教用品有限公司</t>
  </si>
  <si>
    <r>
      <rPr>
        <sz val="12"/>
        <color indexed="8"/>
        <rFont val="Times New Roman"/>
        <charset val="134"/>
      </rPr>
      <t>2021</t>
    </r>
    <r>
      <rPr>
        <sz val="12"/>
        <color indexed="8"/>
        <rFont val="仿宋_GB2312"/>
        <charset val="134"/>
      </rPr>
      <t>年中国（深圳）国际礼品、工艺品、钟表及家庭用品展览会（</t>
    </r>
    <r>
      <rPr>
        <sz val="12"/>
        <color indexed="8"/>
        <rFont val="Times New Roman"/>
        <charset val="134"/>
      </rPr>
      <t>10</t>
    </r>
    <r>
      <rPr>
        <sz val="12"/>
        <color indexed="8"/>
        <rFont val="仿宋_GB2312"/>
        <charset val="134"/>
      </rPr>
      <t>月）</t>
    </r>
  </si>
  <si>
    <t>境内展会（目录内专业展）</t>
  </si>
  <si>
    <t>50%</t>
  </si>
  <si>
    <r>
      <rPr>
        <sz val="12"/>
        <color indexed="8"/>
        <rFont val="Times New Roman"/>
        <charset val="134"/>
      </rPr>
      <t>10</t>
    </r>
    <r>
      <rPr>
        <sz val="12"/>
        <color indexed="8"/>
        <rFont val="仿宋_GB2312"/>
        <charset val="134"/>
      </rPr>
      <t>万</t>
    </r>
  </si>
  <si>
    <t>跟团参展</t>
  </si>
  <si>
    <t>D2021-02523</t>
  </si>
  <si>
    <t>东莞市钜益吸塑制品有限公司</t>
  </si>
  <si>
    <r>
      <rPr>
        <sz val="12"/>
        <color indexed="8"/>
        <rFont val="Times New Roman"/>
        <charset val="134"/>
      </rPr>
      <t>2021</t>
    </r>
    <r>
      <rPr>
        <sz val="12"/>
        <color indexed="8"/>
        <rFont val="仿宋_GB2312"/>
        <charset val="134"/>
      </rPr>
      <t>年中国国际光电博览会</t>
    </r>
  </si>
  <si>
    <t>D2021-03017</t>
  </si>
  <si>
    <t>广东凯宝机器人科技有限公司</t>
  </si>
  <si>
    <r>
      <rPr>
        <sz val="12"/>
        <color indexed="8"/>
        <rFont val="Times New Roman"/>
        <charset val="134"/>
      </rPr>
      <t>2021</t>
    </r>
    <r>
      <rPr>
        <sz val="12"/>
        <color indexed="8"/>
        <rFont val="仿宋_GB2312"/>
        <charset val="134"/>
      </rPr>
      <t>年广东国际机器人及智能装备博览会</t>
    </r>
    <r>
      <rPr>
        <sz val="12"/>
        <color indexed="8"/>
        <rFont val="Times New Roman"/>
        <charset val="134"/>
      </rPr>
      <t>/</t>
    </r>
    <r>
      <rPr>
        <sz val="12"/>
        <color indexed="8"/>
        <rFont val="仿宋_GB2312"/>
        <charset val="134"/>
      </rPr>
      <t>中国（华南）国际机器人与自动化展览会</t>
    </r>
  </si>
  <si>
    <t>展位费、特装费</t>
  </si>
  <si>
    <t>D2021-02457</t>
  </si>
  <si>
    <t>东莞市奕客食品有限公司</t>
  </si>
  <si>
    <r>
      <rPr>
        <sz val="12"/>
        <color indexed="8"/>
        <rFont val="Times New Roman"/>
        <charset val="134"/>
      </rPr>
      <t>2021</t>
    </r>
    <r>
      <rPr>
        <sz val="12"/>
        <color indexed="8"/>
        <rFont val="仿宋_GB2312"/>
        <charset val="134"/>
      </rPr>
      <t>年中国创新食品大会暨粤港澳大湾区食品博览会</t>
    </r>
  </si>
  <si>
    <t>D2021-02412</t>
  </si>
  <si>
    <t>广东佳汇香食品有限公司</t>
  </si>
  <si>
    <t>D2021-01907</t>
  </si>
  <si>
    <t>东莞市食滋源食品有限公司</t>
  </si>
  <si>
    <t>D2021-01747</t>
  </si>
  <si>
    <t>广东金添动漫股份有限公司</t>
  </si>
  <si>
    <t>自行参展</t>
  </si>
  <si>
    <t>D2021-01743</t>
  </si>
  <si>
    <t>广东景怡酒业有限公司</t>
  </si>
  <si>
    <t>D2021-01737</t>
  </si>
  <si>
    <t>广东金富士生物科技食品有限公司</t>
  </si>
  <si>
    <t>D2021-01881</t>
  </si>
  <si>
    <t>东莞市满山红食品有限公司</t>
  </si>
  <si>
    <r>
      <rPr>
        <sz val="11"/>
        <color indexed="8"/>
        <rFont val="Times New Roman"/>
        <charset val="134"/>
      </rPr>
      <t>2021</t>
    </r>
    <r>
      <rPr>
        <sz val="11"/>
        <color indexed="8"/>
        <rFont val="宋体"/>
        <charset val="134"/>
      </rPr>
      <t>年中国创新食品大会暨粤港澳大湾区食品博览会</t>
    </r>
  </si>
  <si>
    <r>
      <rPr>
        <sz val="11"/>
        <color indexed="8"/>
        <rFont val="Times New Roman"/>
        <charset val="134"/>
      </rPr>
      <t>10</t>
    </r>
    <r>
      <rPr>
        <sz val="11"/>
        <color indexed="8"/>
        <rFont val="宋体"/>
        <charset val="134"/>
      </rPr>
      <t>万</t>
    </r>
  </si>
  <si>
    <t>D2021-03146</t>
  </si>
  <si>
    <t>东莞新峻艺印刷有限公司</t>
  </si>
  <si>
    <r>
      <rPr>
        <sz val="11"/>
        <color indexed="8"/>
        <rFont val="Times New Roman"/>
        <charset val="134"/>
      </rPr>
      <t>2021</t>
    </r>
    <r>
      <rPr>
        <sz val="11"/>
        <color indexed="8"/>
        <rFont val="宋体"/>
        <charset val="134"/>
      </rPr>
      <t>年中国（深圳）国际礼品、工艺品、钟表及家庭用品展览会（</t>
    </r>
    <r>
      <rPr>
        <sz val="11"/>
        <color indexed="8"/>
        <rFont val="Times New Roman"/>
        <charset val="134"/>
      </rPr>
      <t>10</t>
    </r>
    <r>
      <rPr>
        <sz val="11"/>
        <color indexed="8"/>
        <rFont val="宋体"/>
        <charset val="134"/>
      </rPr>
      <t>月）</t>
    </r>
  </si>
  <si>
    <t>合计：</t>
  </si>
  <si>
    <t>/</t>
  </si>
</sst>
</file>

<file path=xl/styles.xml><?xml version="1.0" encoding="utf-8"?>
<styleSheet xmlns="http://schemas.openxmlformats.org/spreadsheetml/2006/main">
  <numFmts count="6">
    <numFmt numFmtId="176" formatCode="0.00_);\(0.00\)"/>
    <numFmt numFmtId="42" formatCode="_ &quot;￥&quot;* #,##0_ ;_ &quot;￥&quot;* \-#,##0_ ;_ &quot;￥&quot;* &quot;-&quot;_ ;_ @_ "/>
    <numFmt numFmtId="41" formatCode="_ * #,##0_ ;_ * \-#,##0_ ;_ * &quot;-&quot;_ ;_ @_ "/>
    <numFmt numFmtId="177" formatCode="0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indexed="8"/>
      <name val="宋体"/>
      <charset val="134"/>
    </font>
    <font>
      <sz val="12"/>
      <color indexed="8"/>
      <name val="Times New Roman"/>
      <charset val="134"/>
    </font>
    <font>
      <sz val="21"/>
      <color rgb="FF000000"/>
      <name val="Times New Roman"/>
      <charset val="134"/>
    </font>
    <font>
      <sz val="21"/>
      <color indexed="8"/>
      <name val="Times New Roman"/>
      <charset val="134"/>
    </font>
    <font>
      <b/>
      <sz val="12"/>
      <color indexed="8"/>
      <name val="Times New Roman"/>
      <charset val="134"/>
    </font>
    <font>
      <b/>
      <sz val="12"/>
      <color indexed="8"/>
      <name val="仿宋_GB2312"/>
      <charset val="134"/>
    </font>
    <font>
      <sz val="12"/>
      <name val="黑体"/>
      <charset val="134"/>
    </font>
    <font>
      <sz val="12"/>
      <color indexed="8"/>
      <name val="仿宋_GB2312"/>
      <charset val="134"/>
    </font>
    <font>
      <sz val="11"/>
      <color indexed="8"/>
      <name val="Times New Roman"/>
      <charset val="134"/>
    </font>
    <font>
      <b/>
      <sz val="12"/>
      <color rgb="FF000000"/>
      <name val="宋体"/>
      <charset val="134"/>
    </font>
    <font>
      <sz val="10"/>
      <name val="黑体"/>
      <charset val="134"/>
    </font>
    <font>
      <sz val="10"/>
      <name val="黑体"/>
      <charset val="0"/>
    </font>
    <font>
      <sz val="11"/>
      <color indexed="8"/>
      <name val="宋体"/>
      <charset val="0"/>
    </font>
    <font>
      <sz val="11"/>
      <color indexed="9"/>
      <name val="宋体"/>
      <charset val="0"/>
    </font>
    <font>
      <sz val="11"/>
      <color indexed="60"/>
      <name val="宋体"/>
      <charset val="0"/>
    </font>
    <font>
      <sz val="11"/>
      <color indexed="10"/>
      <name val="宋体"/>
      <charset val="0"/>
    </font>
    <font>
      <b/>
      <sz val="11"/>
      <color indexed="8"/>
      <name val="宋体"/>
      <charset val="0"/>
    </font>
    <font>
      <b/>
      <sz val="11"/>
      <color indexed="62"/>
      <name val="宋体"/>
      <charset val="134"/>
    </font>
    <font>
      <b/>
      <sz val="13"/>
      <color indexed="62"/>
      <name val="宋体"/>
      <charset val="134"/>
    </font>
    <font>
      <b/>
      <sz val="18"/>
      <color indexed="62"/>
      <name val="宋体"/>
      <charset val="134"/>
    </font>
    <font>
      <u/>
      <sz val="11"/>
      <color indexed="12"/>
      <name val="宋体"/>
      <charset val="0"/>
    </font>
    <font>
      <sz val="11"/>
      <color indexed="17"/>
      <name val="宋体"/>
      <charset val="0"/>
    </font>
    <font>
      <b/>
      <sz val="11"/>
      <color indexed="9"/>
      <name val="宋体"/>
      <charset val="0"/>
    </font>
    <font>
      <sz val="11"/>
      <color indexed="52"/>
      <name val="宋体"/>
      <charset val="0"/>
    </font>
    <font>
      <i/>
      <sz val="11"/>
      <color indexed="23"/>
      <name val="宋体"/>
      <charset val="0"/>
    </font>
    <font>
      <b/>
      <sz val="15"/>
      <color indexed="62"/>
      <name val="宋体"/>
      <charset val="134"/>
    </font>
    <font>
      <sz val="11"/>
      <color indexed="62"/>
      <name val="宋体"/>
      <charset val="0"/>
    </font>
    <font>
      <b/>
      <sz val="11"/>
      <color indexed="63"/>
      <name val="宋体"/>
      <charset val="0"/>
    </font>
    <font>
      <u/>
      <sz val="11"/>
      <color indexed="20"/>
      <name val="宋体"/>
      <charset val="0"/>
    </font>
    <font>
      <b/>
      <sz val="11"/>
      <color indexed="52"/>
      <name val="宋体"/>
      <charset val="0"/>
    </font>
    <font>
      <sz val="21"/>
      <color rgb="FF000000"/>
      <name val="华康简标题宋"/>
      <charset val="134"/>
    </font>
    <font>
      <sz val="12"/>
      <name val="Times New Roman"/>
      <charset val="134"/>
    </font>
  </fonts>
  <fills count="18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50">
    <xf numFmtId="0" fontId="0" fillId="0" borderId="0">
      <alignment vertical="center"/>
    </xf>
    <xf numFmtId="0" fontId="0" fillId="0" borderId="0">
      <alignment vertical="center"/>
    </xf>
    <xf numFmtId="0" fontId="13" fillId="13" borderId="0" applyNumberFormat="false" applyBorder="false" applyAlignment="false" applyProtection="false">
      <alignment vertical="center"/>
    </xf>
    <xf numFmtId="0" fontId="12" fillId="15" borderId="0" applyNumberFormat="false" applyBorder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13" fillId="5" borderId="0" applyNumberFormat="false" applyBorder="false" applyAlignment="false" applyProtection="false">
      <alignment vertical="center"/>
    </xf>
    <xf numFmtId="0" fontId="12" fillId="14" borderId="0" applyNumberFormat="false" applyBorder="false" applyAlignment="false" applyProtection="false">
      <alignment vertical="center"/>
    </xf>
    <xf numFmtId="0" fontId="13" fillId="10" borderId="0" applyNumberFormat="false" applyBorder="false" applyAlignment="false" applyProtection="false">
      <alignment vertical="center"/>
    </xf>
    <xf numFmtId="0" fontId="13" fillId="6" borderId="0" applyNumberFormat="false" applyBorder="false" applyAlignment="false" applyProtection="false">
      <alignment vertical="center"/>
    </xf>
    <xf numFmtId="0" fontId="13" fillId="2" borderId="0" applyNumberFormat="false" applyBorder="false" applyAlignment="false" applyProtection="false">
      <alignment vertical="center"/>
    </xf>
    <xf numFmtId="0" fontId="12" fillId="6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6" borderId="0" applyNumberFormat="false" applyBorder="false" applyAlignment="false" applyProtection="false">
      <alignment vertical="center"/>
    </xf>
    <xf numFmtId="0" fontId="19" fillId="0" borderId="0" applyNumberFormat="false" applyBorder="false" applyAlignment="false" applyProtection="false">
      <alignment vertical="center"/>
    </xf>
    <xf numFmtId="0" fontId="28" fillId="0" borderId="0" applyNumberFormat="false" applyBorder="false" applyAlignment="false" applyProtection="false">
      <alignment vertical="center"/>
    </xf>
    <xf numFmtId="0" fontId="22" fillId="16" borderId="6" applyNumberFormat="false" applyAlignment="false" applyProtection="false">
      <alignment vertical="center"/>
    </xf>
    <xf numFmtId="0" fontId="25" fillId="0" borderId="4" applyNumberFormat="false" applyAlignment="false" applyProtection="false">
      <alignment vertical="center"/>
    </xf>
    <xf numFmtId="0" fontId="26" fillId="5" borderId="8" applyNumberFormat="false" applyAlignment="false" applyProtection="false">
      <alignment vertical="center"/>
    </xf>
    <xf numFmtId="0" fontId="20" fillId="0" borderId="0" applyNumberFormat="false" applyBorder="false" applyAlignment="false" applyProtection="false">
      <alignment vertical="center"/>
    </xf>
    <xf numFmtId="0" fontId="27" fillId="17" borderId="9" applyNumberFormat="false" applyAlignment="false" applyProtection="false">
      <alignment vertical="center"/>
    </xf>
    <xf numFmtId="0" fontId="12" fillId="5" borderId="0" applyNumberFormat="false" applyBorder="false" applyAlignment="false" applyProtection="false">
      <alignment vertical="center"/>
    </xf>
    <xf numFmtId="0" fontId="12" fillId="14" borderId="0" applyNumberFormat="false" applyBorder="false" applyAlignment="false" applyProtection="false">
      <alignment vertical="center"/>
    </xf>
    <xf numFmtId="42" fontId="0" fillId="0" borderId="0" applyFont="false" applyBorder="false" applyAlignment="false" applyProtection="false">
      <alignment vertical="center"/>
    </xf>
    <xf numFmtId="0" fontId="17" fillId="0" borderId="5" applyNumberFormat="false" applyAlignment="false" applyProtection="false">
      <alignment vertical="center"/>
    </xf>
    <xf numFmtId="0" fontId="24" fillId="0" borderId="0" applyNumberFormat="false" applyBorder="false" applyAlignment="false" applyProtection="false">
      <alignment vertical="center"/>
    </xf>
    <xf numFmtId="0" fontId="29" fillId="17" borderId="8" applyNumberFormat="false" applyAlignment="false" applyProtection="false">
      <alignment vertical="center"/>
    </xf>
    <xf numFmtId="0" fontId="13" fillId="2" borderId="0" applyNumberFormat="false" applyBorder="false" applyAlignment="false" applyProtection="false">
      <alignment vertical="center"/>
    </xf>
    <xf numFmtId="41" fontId="0" fillId="0" borderId="0" applyFont="false" applyBorder="false" applyAlignment="false" applyProtection="false">
      <alignment vertical="center"/>
    </xf>
    <xf numFmtId="0" fontId="13" fillId="14" borderId="0" applyNumberFormat="false" applyBorder="false" applyAlignment="false" applyProtection="false">
      <alignment vertical="center"/>
    </xf>
    <xf numFmtId="0" fontId="0" fillId="9" borderId="3" applyNumberFormat="false" applyFont="false" applyAlignment="false" applyProtection="false">
      <alignment vertical="center"/>
    </xf>
    <xf numFmtId="0" fontId="21" fillId="14" borderId="0" applyNumberFormat="false" applyBorder="false" applyAlignment="false" applyProtection="false">
      <alignment vertical="center"/>
    </xf>
    <xf numFmtId="44" fontId="0" fillId="0" borderId="0" applyFont="false" applyBorder="false" applyAlignment="false" applyProtection="false">
      <alignment vertical="center"/>
    </xf>
    <xf numFmtId="43" fontId="0" fillId="0" borderId="0" applyFont="false" applyBorder="false" applyAlignment="false" applyProtection="false">
      <alignment vertical="center"/>
    </xf>
    <xf numFmtId="0" fontId="18" fillId="0" borderId="4" applyNumberFormat="false" applyAlignment="false" applyProtection="false">
      <alignment vertical="center"/>
    </xf>
    <xf numFmtId="0" fontId="17" fillId="0" borderId="0" applyNumberFormat="false" applyBorder="false" applyAlignment="false" applyProtection="false">
      <alignment vertical="center"/>
    </xf>
    <xf numFmtId="9" fontId="0" fillId="0" borderId="0" applyFont="false" applyBorder="false" applyAlignment="false" applyProtection="false">
      <alignment vertical="center"/>
    </xf>
    <xf numFmtId="0" fontId="23" fillId="0" borderId="7" applyNumberFormat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0" fontId="12" fillId="8" borderId="0" applyNumberFormat="false" applyBorder="false" applyAlignment="false" applyProtection="false">
      <alignment vertical="center"/>
    </xf>
    <xf numFmtId="0" fontId="13" fillId="7" borderId="0" applyNumberFormat="false" applyBorder="false" applyAlignment="false" applyProtection="false">
      <alignment vertical="center"/>
    </xf>
    <xf numFmtId="0" fontId="16" fillId="0" borderId="2" applyNumberFormat="false" applyAlignment="false" applyProtection="false">
      <alignment vertical="center"/>
    </xf>
    <xf numFmtId="0" fontId="13" fillId="12" borderId="0" applyNumberFormat="false" applyBorder="false" applyAlignment="false" applyProtection="false">
      <alignment vertical="center"/>
    </xf>
    <xf numFmtId="0" fontId="14" fillId="6" borderId="0" applyNumberFormat="false" applyBorder="false" applyAlignment="false" applyProtection="false">
      <alignment vertical="center"/>
    </xf>
    <xf numFmtId="0" fontId="12" fillId="5" borderId="0" applyNumberFormat="false" applyBorder="false" applyAlignment="false" applyProtection="false">
      <alignment vertical="center"/>
    </xf>
    <xf numFmtId="0" fontId="15" fillId="0" borderId="0" applyNumberFormat="false" applyBorder="false" applyAlignment="false" applyProtection="false">
      <alignment vertical="center"/>
    </xf>
    <xf numFmtId="0" fontId="14" fillId="4" borderId="0" applyNumberFormat="false" applyBorder="false" applyAlignment="false" applyProtection="false">
      <alignment vertical="center"/>
    </xf>
    <xf numFmtId="0" fontId="13" fillId="7" borderId="0" applyNumberFormat="false" applyBorder="false" applyAlignment="false" applyProtection="false">
      <alignment vertical="center"/>
    </xf>
    <xf numFmtId="0" fontId="13" fillId="3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</cellStyleXfs>
  <cellXfs count="33">
    <xf numFmtId="0" fontId="0" fillId="0" borderId="0" xfId="0" applyFill="true">
      <alignment vertical="center"/>
    </xf>
    <xf numFmtId="0" fontId="1" fillId="0" borderId="0" xfId="0" applyFont="true" applyFill="true" applyAlignment="true">
      <alignment vertical="center" wrapText="true"/>
    </xf>
    <xf numFmtId="0" fontId="2" fillId="0" borderId="0" xfId="0" applyFont="true" applyFill="true" applyAlignment="true">
      <alignment horizontal="center" vertical="center"/>
    </xf>
    <xf numFmtId="0" fontId="3" fillId="0" borderId="0" xfId="0" applyFont="true" applyFill="true" applyAlignment="true">
      <alignment horizontal="center" vertical="center"/>
    </xf>
    <xf numFmtId="0" fontId="4" fillId="0" borderId="0" xfId="0" applyFont="true" applyFill="true" applyAlignment="true">
      <alignment horizontal="center" vertical="center" wrapText="true"/>
    </xf>
    <xf numFmtId="0" fontId="5" fillId="0" borderId="0" xfId="0" applyFont="true" applyFill="true" applyAlignment="true">
      <alignment horizontal="center" vertical="center" wrapText="true"/>
    </xf>
    <xf numFmtId="0" fontId="4" fillId="0" borderId="0" xfId="0" applyFont="true" applyFill="true" applyAlignment="true">
      <alignment horizontal="left" vertical="center" wrapText="true"/>
    </xf>
    <xf numFmtId="49" fontId="6" fillId="0" borderId="1" xfId="0" applyNumberFormat="true" applyFont="true" applyFill="true" applyBorder="true" applyAlignment="true">
      <alignment horizontal="center" vertical="center" wrapText="true"/>
    </xf>
    <xf numFmtId="0" fontId="1" fillId="0" borderId="1" xfId="0" applyFont="true" applyFill="true" applyBorder="true" applyAlignment="true">
      <alignment horizontal="center" vertical="center" wrapText="true"/>
    </xf>
    <xf numFmtId="49" fontId="1" fillId="0" borderId="1" xfId="0" applyNumberFormat="true" applyFont="true" applyFill="true" applyBorder="true" applyAlignment="true">
      <alignment horizontal="center" vertical="center" wrapText="true"/>
    </xf>
    <xf numFmtId="49" fontId="7" fillId="0" borderId="1" xfId="0" applyNumberFormat="true" applyFont="true" applyFill="true" applyBorder="true" applyAlignment="true">
      <alignment vertical="center" wrapText="true"/>
    </xf>
    <xf numFmtId="49" fontId="1" fillId="0" borderId="1" xfId="0" applyNumberFormat="true" applyFont="true" applyFill="true" applyBorder="true" applyAlignment="true">
      <alignment horizontal="left" vertical="center" wrapText="true"/>
    </xf>
    <xf numFmtId="49" fontId="7" fillId="0" borderId="1" xfId="0" applyNumberFormat="true" applyFont="true" applyFill="true" applyBorder="true" applyAlignment="true">
      <alignment horizontal="left" vertical="center" wrapText="true"/>
    </xf>
    <xf numFmtId="49" fontId="8" fillId="0" borderId="1" xfId="0" applyNumberFormat="true" applyFont="true" applyFill="true" applyBorder="true" applyAlignment="true">
      <alignment horizontal="center" vertical="center" wrapText="true"/>
    </xf>
    <xf numFmtId="49" fontId="8" fillId="0" borderId="1" xfId="0" applyNumberFormat="true" applyFont="true" applyFill="true" applyBorder="true" applyAlignment="true">
      <alignment horizontal="left" vertical="center" wrapText="true"/>
    </xf>
    <xf numFmtId="0" fontId="8" fillId="0" borderId="1" xfId="0" applyFont="true" applyFill="true" applyBorder="true" applyAlignment="true">
      <alignment horizontal="center" vertical="center" wrapText="true"/>
    </xf>
    <xf numFmtId="0" fontId="0" fillId="0" borderId="1" xfId="0" applyFont="true" applyFill="true" applyBorder="true" applyAlignment="true">
      <alignment horizontal="left" vertical="center" wrapText="true"/>
    </xf>
    <xf numFmtId="0" fontId="8" fillId="0" borderId="1" xfId="0" applyFont="true" applyFill="true" applyBorder="true" applyAlignment="true">
      <alignment horizontal="left" vertical="center" wrapText="true"/>
    </xf>
    <xf numFmtId="0" fontId="0" fillId="0" borderId="1" xfId="0" applyFill="true" applyBorder="true" applyAlignment="true">
      <alignment horizontal="right" vertical="center"/>
    </xf>
    <xf numFmtId="176" fontId="6" fillId="0" borderId="1" xfId="0" applyNumberFormat="true" applyFont="true" applyFill="true" applyBorder="true" applyAlignment="true">
      <alignment horizontal="center" vertical="center" wrapText="true"/>
    </xf>
    <xf numFmtId="49" fontId="7" fillId="0" borderId="1" xfId="0" applyNumberFormat="true" applyFont="true" applyFill="true" applyBorder="true" applyAlignment="true">
      <alignment horizontal="center" vertical="center" wrapText="true"/>
    </xf>
    <xf numFmtId="0" fontId="8" fillId="0" borderId="1" xfId="0" applyFont="true" applyFill="true" applyBorder="true" applyAlignment="true">
      <alignment vertical="center" wrapText="true"/>
    </xf>
    <xf numFmtId="9" fontId="6" fillId="0" borderId="1" xfId="0" applyNumberFormat="true" applyFont="true" applyFill="true" applyBorder="true" applyAlignment="true">
      <alignment horizontal="center" vertical="center" wrapText="true"/>
    </xf>
    <xf numFmtId="0" fontId="0" fillId="0" borderId="1" xfId="0" applyFill="true" applyBorder="true" applyAlignment="true">
      <alignment horizontal="center" vertical="center"/>
    </xf>
    <xf numFmtId="0" fontId="9" fillId="0" borderId="0" xfId="0" applyFont="true" applyFill="true" applyAlignment="true">
      <alignment horizontal="center" vertical="center" wrapText="true"/>
    </xf>
    <xf numFmtId="49" fontId="10" fillId="0" borderId="1" xfId="0" applyNumberFormat="true" applyFont="true" applyFill="true" applyBorder="true" applyAlignment="true">
      <alignment horizontal="center" vertical="center" wrapText="true"/>
    </xf>
    <xf numFmtId="177" fontId="10" fillId="0" borderId="1" xfId="0" applyNumberFormat="true" applyFont="true" applyFill="true" applyBorder="true" applyAlignment="true">
      <alignment horizontal="center" vertical="center" wrapText="true"/>
    </xf>
    <xf numFmtId="49" fontId="11" fillId="0" borderId="1" xfId="0" applyNumberFormat="true" applyFont="true" applyFill="true" applyBorder="true" applyAlignment="true">
      <alignment horizontal="center" vertical="center" wrapText="true"/>
    </xf>
    <xf numFmtId="177" fontId="11" fillId="0" borderId="1" xfId="0" applyNumberFormat="true" applyFont="true" applyFill="true" applyBorder="true" applyAlignment="true">
      <alignment horizontal="center" vertical="center" wrapText="true"/>
    </xf>
    <xf numFmtId="9" fontId="1" fillId="0" borderId="1" xfId="0" applyNumberFormat="true" applyFont="true" applyFill="true" applyBorder="true" applyAlignment="true">
      <alignment horizontal="center" vertical="center" wrapText="true"/>
    </xf>
    <xf numFmtId="0" fontId="7" fillId="0" borderId="1" xfId="0" applyFont="true" applyFill="true" applyBorder="true" applyAlignment="true">
      <alignment vertical="center" wrapText="true"/>
    </xf>
    <xf numFmtId="9" fontId="8" fillId="0" borderId="1" xfId="0" applyNumberFormat="true" applyFont="true" applyFill="true" applyBorder="true" applyAlignment="true">
      <alignment vertical="center" wrapText="true"/>
    </xf>
    <xf numFmtId="0" fontId="0" fillId="0" borderId="1" xfId="0" applyFill="true" applyBorder="true">
      <alignment vertical="center"/>
    </xf>
  </cellXfs>
  <cellStyles count="50">
    <cellStyle name="常规" xfId="0" builtinId="0"/>
    <cellStyle name="常规 18" xfId="1"/>
    <cellStyle name="强调文字颜色 6" xfId="2" builtinId="49"/>
    <cellStyle name="20% - 强调文字颜色 5" xfId="3" builtinId="46"/>
    <cellStyle name="20% - 强调文字颜色 4" xfId="4" builtinId="42"/>
    <cellStyle name="强调文字颜色 4" xfId="5" builtinId="41"/>
    <cellStyle name="60% - 强调文字颜色 6" xfId="6" builtinId="52"/>
    <cellStyle name="40% - 强调文字颜色 3" xfId="7" builtinId="39"/>
    <cellStyle name="强调文字颜色 3" xfId="8" builtinId="37"/>
    <cellStyle name="60% - 强调文字颜色 2" xfId="9" builtinId="36"/>
    <cellStyle name="60% - 强调文字颜色 5" xfId="10" builtinId="48"/>
    <cellStyle name="40% - 强调文字颜色 2" xfId="11" builtinId="35"/>
    <cellStyle name="40% - 强调文字颜色 5" xfId="12" builtinId="47"/>
    <cellStyle name="20% - 强调文字颜色 2" xfId="13" builtinId="34"/>
    <cellStyle name="标题" xfId="14" builtinId="15"/>
    <cellStyle name="已访问的超链接" xfId="15" builtinId="9"/>
    <cellStyle name="检查单元格" xfId="16" builtinId="23"/>
    <cellStyle name="标题 1" xfId="17" builtinId="16"/>
    <cellStyle name="输入" xfId="18" builtinId="20"/>
    <cellStyle name="超链接" xfId="19" builtinId="8"/>
    <cellStyle name="输出" xfId="20" builtinId="21"/>
    <cellStyle name="40% - 强调文字颜色 6" xfId="21" builtinId="51"/>
    <cellStyle name="20% - 强调文字颜色 3" xfId="22" builtinId="38"/>
    <cellStyle name="货币[0]" xfId="23" builtinId="7"/>
    <cellStyle name="标题 3" xfId="24" builtinId="18"/>
    <cellStyle name="解释性文本" xfId="25" builtinId="53"/>
    <cellStyle name="计算" xfId="26" builtinId="22"/>
    <cellStyle name="60% - 强调文字颜色 1" xfId="27" builtinId="32"/>
    <cellStyle name="千位分隔[0]" xfId="28" builtinId="6"/>
    <cellStyle name="60% - 强调文字颜色 3" xfId="29" builtinId="40"/>
    <cellStyle name="注释" xfId="30" builtinId="10"/>
    <cellStyle name="好" xfId="31" builtinId="26"/>
    <cellStyle name="货币" xfId="32" builtinId="4"/>
    <cellStyle name="千位分隔" xfId="33" builtinId="3"/>
    <cellStyle name="标题 2" xfId="34" builtinId="17"/>
    <cellStyle name="标题 4" xfId="35" builtinId="19"/>
    <cellStyle name="百分比" xfId="36" builtinId="5"/>
    <cellStyle name="链接单元格" xfId="37" builtinId="24"/>
    <cellStyle name="40% - 强调文字颜色 4" xfId="38" builtinId="43"/>
    <cellStyle name="20% - 强调文字颜色 1" xfId="39" builtinId="30"/>
    <cellStyle name="强调文字颜色 5" xfId="40" builtinId="45"/>
    <cellStyle name="汇总" xfId="41" builtinId="25"/>
    <cellStyle name="强调文字颜色 2" xfId="42" builtinId="33"/>
    <cellStyle name="差" xfId="43" builtinId="27"/>
    <cellStyle name="20% - 强调文字颜色 6" xfId="44" builtinId="50"/>
    <cellStyle name="警告文本" xfId="45" builtinId="11"/>
    <cellStyle name="适中" xfId="46" builtinId="28"/>
    <cellStyle name="强调文字颜色 1" xfId="47" builtinId="29"/>
    <cellStyle name="60% - 强调文字颜色 4" xfId="48" builtinId="44"/>
    <cellStyle name="40% - 强调文字颜色 1" xfId="49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false">
          <a:gsLst>
            <a:gs pos="0">
              <a:srgbClr val="BBD5F0"/>
            </a:gs>
            <a:gs pos="100000">
              <a:srgbClr val="9CBEE0"/>
            </a:gs>
          </a:gsLst>
          <a:lin ang="5400000" scaled="false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S16"/>
  <sheetViews>
    <sheetView tabSelected="1" zoomScale="70" zoomScaleNormal="70" workbookViewId="0">
      <selection activeCell="AA5" sqref="AA5"/>
    </sheetView>
  </sheetViews>
  <sheetFormatPr defaultColWidth="9" defaultRowHeight="13.5"/>
  <sheetData>
    <row r="1" ht="34" customHeight="true" spans="1:19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</row>
    <row r="2" ht="28" customHeight="true" spans="1:19">
      <c r="A2" s="4"/>
      <c r="B2" s="4"/>
      <c r="C2" s="5"/>
      <c r="D2" s="6"/>
      <c r="E2" s="5"/>
      <c r="F2" s="5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24" t="s">
        <v>1</v>
      </c>
      <c r="S2" s="24"/>
    </row>
    <row r="3" ht="14.25" spans="1:19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19" t="s">
        <v>8</v>
      </c>
      <c r="H3" s="7" t="s">
        <v>9</v>
      </c>
      <c r="I3" s="7"/>
      <c r="J3" s="7"/>
      <c r="K3" s="7"/>
      <c r="L3" s="7"/>
      <c r="M3" s="7"/>
      <c r="N3" s="7"/>
      <c r="O3" s="7"/>
      <c r="P3" s="7"/>
      <c r="Q3" s="25" t="s">
        <v>10</v>
      </c>
      <c r="R3" s="26" t="s">
        <v>11</v>
      </c>
      <c r="S3" s="19" t="s">
        <v>12</v>
      </c>
    </row>
    <row r="4" ht="42.75" spans="1:19">
      <c r="A4" s="7"/>
      <c r="B4" s="7"/>
      <c r="C4" s="7"/>
      <c r="D4" s="7"/>
      <c r="E4" s="7"/>
      <c r="F4" s="7"/>
      <c r="G4" s="19"/>
      <c r="H4" s="19" t="s">
        <v>13</v>
      </c>
      <c r="I4" s="7" t="s">
        <v>14</v>
      </c>
      <c r="J4" s="19" t="s">
        <v>15</v>
      </c>
      <c r="K4" s="19" t="s">
        <v>16</v>
      </c>
      <c r="L4" s="19" t="s">
        <v>17</v>
      </c>
      <c r="M4" s="19" t="s">
        <v>18</v>
      </c>
      <c r="N4" s="22" t="s">
        <v>19</v>
      </c>
      <c r="O4" s="7" t="s">
        <v>20</v>
      </c>
      <c r="P4" s="19" t="s">
        <v>21</v>
      </c>
      <c r="Q4" s="27"/>
      <c r="R4" s="28"/>
      <c r="S4" s="19"/>
    </row>
    <row r="5" s="1" customFormat="true" ht="128.25" spans="1:19">
      <c r="A5" s="8">
        <v>1</v>
      </c>
      <c r="B5" s="9" t="s">
        <v>22</v>
      </c>
      <c r="C5" s="10" t="s">
        <v>23</v>
      </c>
      <c r="D5" s="11" t="s">
        <v>24</v>
      </c>
      <c r="E5" s="12" t="s">
        <v>25</v>
      </c>
      <c r="F5" s="20" t="s">
        <v>16</v>
      </c>
      <c r="G5" s="8">
        <v>6254</v>
      </c>
      <c r="H5" s="8">
        <v>1</v>
      </c>
      <c r="I5" s="8">
        <v>9</v>
      </c>
      <c r="J5" s="8"/>
      <c r="K5" s="8">
        <v>12508</v>
      </c>
      <c r="L5" s="8"/>
      <c r="M5" s="8">
        <f>SUM(J5:L5)-848</f>
        <v>11660</v>
      </c>
      <c r="N5" s="9" t="s">
        <v>26</v>
      </c>
      <c r="O5" s="9" t="s">
        <v>27</v>
      </c>
      <c r="P5" s="8">
        <f>M5/2</f>
        <v>5830</v>
      </c>
      <c r="Q5" s="29">
        <v>0.75</v>
      </c>
      <c r="R5" s="8">
        <f t="shared" ref="R5:R15" si="0">ROUND(P5*Q5,0)</f>
        <v>4373</v>
      </c>
      <c r="S5" s="30" t="s">
        <v>28</v>
      </c>
    </row>
    <row r="6" s="1" customFormat="true" ht="57" spans="1:19">
      <c r="A6" s="8">
        <v>2</v>
      </c>
      <c r="B6" s="9" t="s">
        <v>29</v>
      </c>
      <c r="C6" s="12" t="s">
        <v>30</v>
      </c>
      <c r="D6" s="11" t="s">
        <v>31</v>
      </c>
      <c r="E6" s="12" t="s">
        <v>25</v>
      </c>
      <c r="F6" s="20" t="s">
        <v>16</v>
      </c>
      <c r="G6" s="8">
        <v>7590</v>
      </c>
      <c r="H6" s="8">
        <v>1</v>
      </c>
      <c r="I6" s="8">
        <v>9</v>
      </c>
      <c r="J6" s="8"/>
      <c r="K6" s="8">
        <v>15180</v>
      </c>
      <c r="L6" s="8"/>
      <c r="M6" s="8">
        <f t="shared" ref="M6:M14" si="1">SUM(J6:L6)</f>
        <v>15180</v>
      </c>
      <c r="N6" s="8" t="s">
        <v>26</v>
      </c>
      <c r="O6" s="8" t="s">
        <v>27</v>
      </c>
      <c r="P6" s="8">
        <v>7590</v>
      </c>
      <c r="Q6" s="29">
        <v>0.75</v>
      </c>
      <c r="R6" s="8">
        <f t="shared" si="0"/>
        <v>5693</v>
      </c>
      <c r="S6" s="30" t="s">
        <v>28</v>
      </c>
    </row>
    <row r="7" s="1" customFormat="true" ht="142.5" spans="1:19">
      <c r="A7" s="8">
        <v>3</v>
      </c>
      <c r="B7" s="9" t="s">
        <v>32</v>
      </c>
      <c r="C7" s="12" t="s">
        <v>33</v>
      </c>
      <c r="D7" s="11" t="s">
        <v>34</v>
      </c>
      <c r="E7" s="12" t="s">
        <v>25</v>
      </c>
      <c r="F7" s="20" t="s">
        <v>35</v>
      </c>
      <c r="G7" s="8">
        <v>94000</v>
      </c>
      <c r="H7" s="8">
        <v>15</v>
      </c>
      <c r="I7" s="8">
        <v>135</v>
      </c>
      <c r="J7" s="8"/>
      <c r="K7" s="8">
        <v>96000</v>
      </c>
      <c r="L7" s="8">
        <v>92000</v>
      </c>
      <c r="M7" s="8">
        <f t="shared" si="1"/>
        <v>188000</v>
      </c>
      <c r="N7" s="9" t="s">
        <v>26</v>
      </c>
      <c r="O7" s="9" t="s">
        <v>27</v>
      </c>
      <c r="P7" s="8">
        <v>94000</v>
      </c>
      <c r="Q7" s="29">
        <v>0.75</v>
      </c>
      <c r="R7" s="8">
        <f t="shared" si="0"/>
        <v>70500</v>
      </c>
      <c r="S7" s="30" t="s">
        <v>28</v>
      </c>
    </row>
    <row r="8" s="1" customFormat="true" ht="85.5" spans="1:19">
      <c r="A8" s="8">
        <v>4</v>
      </c>
      <c r="B8" s="9" t="s">
        <v>36</v>
      </c>
      <c r="C8" s="12" t="s">
        <v>37</v>
      </c>
      <c r="D8" s="11" t="s">
        <v>38</v>
      </c>
      <c r="E8" s="12" t="s">
        <v>25</v>
      </c>
      <c r="F8" s="20" t="s">
        <v>35</v>
      </c>
      <c r="G8" s="8">
        <v>41600</v>
      </c>
      <c r="H8" s="8">
        <v>5</v>
      </c>
      <c r="I8" s="8">
        <v>47</v>
      </c>
      <c r="J8" s="8"/>
      <c r="K8" s="8">
        <v>37200</v>
      </c>
      <c r="L8" s="8">
        <v>46000</v>
      </c>
      <c r="M8" s="8">
        <f t="shared" si="1"/>
        <v>83200</v>
      </c>
      <c r="N8" s="9" t="s">
        <v>26</v>
      </c>
      <c r="O8" s="9" t="s">
        <v>27</v>
      </c>
      <c r="P8" s="8">
        <v>41600</v>
      </c>
      <c r="Q8" s="29">
        <v>0.75</v>
      </c>
      <c r="R8" s="8">
        <f t="shared" si="0"/>
        <v>31200</v>
      </c>
      <c r="S8" s="30" t="s">
        <v>28</v>
      </c>
    </row>
    <row r="9" s="1" customFormat="true" ht="85.5" spans="1:19">
      <c r="A9" s="8">
        <v>5</v>
      </c>
      <c r="B9" s="9" t="s">
        <v>39</v>
      </c>
      <c r="C9" s="12" t="s">
        <v>40</v>
      </c>
      <c r="D9" s="11" t="s">
        <v>38</v>
      </c>
      <c r="E9" s="12" t="s">
        <v>25</v>
      </c>
      <c r="F9" s="20" t="s">
        <v>35</v>
      </c>
      <c r="G9" s="8">
        <v>46600</v>
      </c>
      <c r="H9" s="8">
        <v>5</v>
      </c>
      <c r="I9" s="8">
        <v>47</v>
      </c>
      <c r="J9" s="8"/>
      <c r="K9" s="8">
        <v>37200</v>
      </c>
      <c r="L9" s="8">
        <v>56000</v>
      </c>
      <c r="M9" s="8">
        <f t="shared" si="1"/>
        <v>93200</v>
      </c>
      <c r="N9" s="9" t="s">
        <v>26</v>
      </c>
      <c r="O9" s="9" t="s">
        <v>27</v>
      </c>
      <c r="P9" s="8">
        <v>46600</v>
      </c>
      <c r="Q9" s="29">
        <v>0.75</v>
      </c>
      <c r="R9" s="8">
        <f t="shared" si="0"/>
        <v>34950</v>
      </c>
      <c r="S9" s="30" t="s">
        <v>28</v>
      </c>
    </row>
    <row r="10" s="1" customFormat="true" ht="85.5" spans="1:19">
      <c r="A10" s="8">
        <v>6</v>
      </c>
      <c r="B10" s="9" t="s">
        <v>41</v>
      </c>
      <c r="C10" s="12" t="s">
        <v>42</v>
      </c>
      <c r="D10" s="11" t="s">
        <v>38</v>
      </c>
      <c r="E10" s="12" t="s">
        <v>25</v>
      </c>
      <c r="F10" s="20" t="s">
        <v>35</v>
      </c>
      <c r="G10" s="8">
        <v>41600</v>
      </c>
      <c r="H10" s="8">
        <v>5</v>
      </c>
      <c r="I10" s="8">
        <v>47</v>
      </c>
      <c r="J10" s="8"/>
      <c r="K10" s="8">
        <v>37200</v>
      </c>
      <c r="L10" s="8">
        <v>46000</v>
      </c>
      <c r="M10" s="8">
        <f t="shared" si="1"/>
        <v>83200</v>
      </c>
      <c r="N10" s="9" t="s">
        <v>26</v>
      </c>
      <c r="O10" s="9" t="s">
        <v>27</v>
      </c>
      <c r="P10" s="8">
        <v>41600</v>
      </c>
      <c r="Q10" s="29">
        <v>0.75</v>
      </c>
      <c r="R10" s="8">
        <f t="shared" si="0"/>
        <v>31200</v>
      </c>
      <c r="S10" s="30" t="s">
        <v>28</v>
      </c>
    </row>
    <row r="11" s="1" customFormat="true" ht="85.5" spans="1:19">
      <c r="A11" s="8">
        <v>7</v>
      </c>
      <c r="B11" s="9" t="s">
        <v>43</v>
      </c>
      <c r="C11" s="12" t="s">
        <v>44</v>
      </c>
      <c r="D11" s="11" t="s">
        <v>38</v>
      </c>
      <c r="E11" s="12" t="s">
        <v>25</v>
      </c>
      <c r="F11" s="20" t="s">
        <v>35</v>
      </c>
      <c r="G11" s="8">
        <v>61300</v>
      </c>
      <c r="H11" s="8">
        <v>8</v>
      </c>
      <c r="I11" s="8">
        <v>72</v>
      </c>
      <c r="J11" s="8"/>
      <c r="K11" s="8">
        <v>57600</v>
      </c>
      <c r="L11" s="8">
        <v>65000</v>
      </c>
      <c r="M11" s="8">
        <f t="shared" si="1"/>
        <v>122600</v>
      </c>
      <c r="N11" s="9" t="s">
        <v>26</v>
      </c>
      <c r="O11" s="9" t="s">
        <v>27</v>
      </c>
      <c r="P11" s="8">
        <v>61300</v>
      </c>
      <c r="Q11" s="29">
        <v>0.75</v>
      </c>
      <c r="R11" s="8">
        <f t="shared" si="0"/>
        <v>45975</v>
      </c>
      <c r="S11" s="30" t="s">
        <v>45</v>
      </c>
    </row>
    <row r="12" s="1" customFormat="true" ht="85.5" spans="1:19">
      <c r="A12" s="8">
        <v>8</v>
      </c>
      <c r="B12" s="9" t="s">
        <v>46</v>
      </c>
      <c r="C12" s="12" t="s">
        <v>47</v>
      </c>
      <c r="D12" s="11" t="s">
        <v>38</v>
      </c>
      <c r="E12" s="12" t="s">
        <v>25</v>
      </c>
      <c r="F12" s="20" t="s">
        <v>35</v>
      </c>
      <c r="G12" s="8">
        <v>36000</v>
      </c>
      <c r="H12" s="8">
        <v>4</v>
      </c>
      <c r="I12" s="8">
        <v>36</v>
      </c>
      <c r="J12" s="8"/>
      <c r="K12" s="8">
        <v>28800</v>
      </c>
      <c r="L12" s="8">
        <v>43500</v>
      </c>
      <c r="M12" s="8">
        <f t="shared" si="1"/>
        <v>72300</v>
      </c>
      <c r="N12" s="9" t="s">
        <v>26</v>
      </c>
      <c r="O12" s="9" t="s">
        <v>27</v>
      </c>
      <c r="P12" s="8">
        <v>36000</v>
      </c>
      <c r="Q12" s="29">
        <v>0.75</v>
      </c>
      <c r="R12" s="8">
        <f t="shared" si="0"/>
        <v>27000</v>
      </c>
      <c r="S12" s="30" t="s">
        <v>28</v>
      </c>
    </row>
    <row r="13" s="1" customFormat="true" ht="85.5" spans="1:19">
      <c r="A13" s="8">
        <v>9</v>
      </c>
      <c r="B13" s="9" t="s">
        <v>48</v>
      </c>
      <c r="C13" s="12" t="s">
        <v>49</v>
      </c>
      <c r="D13" s="11" t="s">
        <v>38</v>
      </c>
      <c r="E13" s="12" t="s">
        <v>25</v>
      </c>
      <c r="F13" s="20" t="s">
        <v>35</v>
      </c>
      <c r="G13" s="8">
        <v>36600</v>
      </c>
      <c r="H13" s="8">
        <v>6</v>
      </c>
      <c r="I13" s="8">
        <v>54</v>
      </c>
      <c r="J13" s="8"/>
      <c r="K13" s="8">
        <v>38000</v>
      </c>
      <c r="L13" s="8">
        <v>35200</v>
      </c>
      <c r="M13" s="8">
        <f t="shared" si="1"/>
        <v>73200</v>
      </c>
      <c r="N13" s="9" t="s">
        <v>26</v>
      </c>
      <c r="O13" s="9" t="s">
        <v>27</v>
      </c>
      <c r="P13" s="8">
        <v>36600</v>
      </c>
      <c r="Q13" s="29">
        <v>0.75</v>
      </c>
      <c r="R13" s="8">
        <f t="shared" si="0"/>
        <v>27450</v>
      </c>
      <c r="S13" s="30" t="s">
        <v>28</v>
      </c>
    </row>
    <row r="14" ht="81" spans="1:19">
      <c r="A14" s="8">
        <v>10</v>
      </c>
      <c r="B14" s="13" t="s">
        <v>50</v>
      </c>
      <c r="C14" s="14" t="s">
        <v>51</v>
      </c>
      <c r="D14" s="14" t="s">
        <v>52</v>
      </c>
      <c r="E14" s="14" t="s">
        <v>25</v>
      </c>
      <c r="F14" s="13" t="s">
        <v>35</v>
      </c>
      <c r="G14" s="21">
        <v>35800</v>
      </c>
      <c r="H14" s="15">
        <v>4</v>
      </c>
      <c r="I14" s="15">
        <v>36</v>
      </c>
      <c r="J14" s="21"/>
      <c r="K14" s="21">
        <v>28800</v>
      </c>
      <c r="L14" s="21">
        <v>42800</v>
      </c>
      <c r="M14" s="21">
        <f t="shared" si="1"/>
        <v>71600</v>
      </c>
      <c r="N14" s="13" t="s">
        <v>26</v>
      </c>
      <c r="O14" s="13" t="s">
        <v>53</v>
      </c>
      <c r="P14" s="15">
        <v>35800</v>
      </c>
      <c r="Q14" s="31">
        <v>0.75</v>
      </c>
      <c r="R14" s="15">
        <f t="shared" si="0"/>
        <v>26850</v>
      </c>
      <c r="S14" s="15" t="s">
        <v>45</v>
      </c>
    </row>
    <row r="15" ht="121.5" spans="1:19">
      <c r="A15" s="8">
        <v>11</v>
      </c>
      <c r="B15" s="15" t="s">
        <v>54</v>
      </c>
      <c r="C15" s="16" t="s">
        <v>55</v>
      </c>
      <c r="D15" s="17" t="s">
        <v>56</v>
      </c>
      <c r="E15" s="15" t="s">
        <v>25</v>
      </c>
      <c r="F15" s="15" t="s">
        <v>16</v>
      </c>
      <c r="G15" s="15">
        <v>6675</v>
      </c>
      <c r="H15" s="15">
        <v>1</v>
      </c>
      <c r="I15" s="15">
        <v>9</v>
      </c>
      <c r="J15" s="15"/>
      <c r="K15" s="15">
        <v>13350</v>
      </c>
      <c r="L15" s="15"/>
      <c r="M15" s="15">
        <f>P15*2</f>
        <v>12502</v>
      </c>
      <c r="N15" s="15" t="s">
        <v>26</v>
      </c>
      <c r="O15" s="15" t="s">
        <v>53</v>
      </c>
      <c r="P15" s="15">
        <f>G15-424</f>
        <v>6251</v>
      </c>
      <c r="Q15" s="31">
        <v>0.75</v>
      </c>
      <c r="R15" s="15">
        <f t="shared" si="0"/>
        <v>4688</v>
      </c>
      <c r="S15" s="15" t="s">
        <v>28</v>
      </c>
    </row>
    <row r="16" ht="43" customHeight="true" spans="1:19">
      <c r="A16" s="18" t="s">
        <v>57</v>
      </c>
      <c r="B16" s="18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3">
        <f>SUM(P5:P15)</f>
        <v>413171</v>
      </c>
      <c r="Q16" s="23" t="s">
        <v>58</v>
      </c>
      <c r="R16" s="23">
        <f>SUM(R5:R15)</f>
        <v>309879</v>
      </c>
      <c r="S16" s="32"/>
    </row>
  </sheetData>
  <mergeCells count="14">
    <mergeCell ref="A1:S1"/>
    <mergeCell ref="R2:S2"/>
    <mergeCell ref="H3:P3"/>
    <mergeCell ref="A16:O16"/>
    <mergeCell ref="A3:A4"/>
    <mergeCell ref="B3:B4"/>
    <mergeCell ref="C3:C4"/>
    <mergeCell ref="D3:D4"/>
    <mergeCell ref="E3:E4"/>
    <mergeCell ref="F3:F4"/>
    <mergeCell ref="G3:G4"/>
    <mergeCell ref="Q3:Q4"/>
    <mergeCell ref="R3:R4"/>
    <mergeCell ref="S3:S4"/>
  </mergeCells>
  <pageMargins left="0.700694444444445" right="0.700694444444445" top="0.751388888888889" bottom="0.751388888888889" header="0.298611111111111" footer="0.298611111111111"/>
  <pageSetup paperSize="9" scale="78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通过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ljh</cp:lastModifiedBy>
  <dcterms:created xsi:type="dcterms:W3CDTF">2021-01-23T17:10:00Z</dcterms:created>
  <dcterms:modified xsi:type="dcterms:W3CDTF">2022-08-16T10:20:07Z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2052-11.8.2.10422</vt:lpwstr>
  </property>
  <property fmtid="{D5CDD505-2E9C-101B-9397-08002B2CF9AE}" pid="3" name="ICV">
    <vt:lpwstr>F054426DBC9647A989008AEB29FE8E28</vt:lpwstr>
  </property>
</Properties>
</file>